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8"/>
  </bookViews>
  <sheets>
    <sheet name="Przykład" sheetId="1" r:id="rId1"/>
    <sheet name="Poduszka_finansowa" sheetId="3" r:id="rId2"/>
  </sheets>
  <calcPr calcId="171027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D29" i="3"/>
  <c r="C21" i="3"/>
  <c r="D21" i="3"/>
  <c r="C20" i="3"/>
  <c r="D20" i="3"/>
  <c r="C19" i="3"/>
  <c r="D19" i="3"/>
  <c r="C18" i="3"/>
  <c r="D18" i="3"/>
  <c r="C17" i="3"/>
  <c r="D17" i="3"/>
  <c r="C16" i="3"/>
  <c r="D16" i="3"/>
  <c r="C15" i="3"/>
  <c r="D15" i="3"/>
  <c r="C14" i="3"/>
  <c r="D14" i="3"/>
  <c r="C13" i="3"/>
  <c r="D13" i="3"/>
  <c r="C12" i="3"/>
  <c r="D12" i="3"/>
  <c r="C11" i="3"/>
  <c r="D11" i="3"/>
  <c r="C10" i="3"/>
  <c r="D10" i="3"/>
  <c r="D27" i="1"/>
  <c r="D29" i="1"/>
  <c r="C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D10" i="1"/>
</calcChain>
</file>

<file path=xl/comments1.xml><?xml version="1.0" encoding="utf-8"?>
<comments xmlns="http://schemas.openxmlformats.org/spreadsheetml/2006/main">
  <authors>
    <author>Autor</author>
  </authors>
  <commentLis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
Miesiące są zaokrąglone w górę. Każdy rozpoczęty nowy miesiąc liczony jest, jako jeden cały miesiąc. 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
Wykorzystaj tabelę znajdującą się powyżej w celu określenia wysokości poduszki finansowej odpowiadającej Twoim potrzebom.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 xml:space="preserve">
Miesiące są zaokrąglone w górę. Każdy rozpoczęty nowy miesiąc liczony jest, jako jeden cały miesiąc.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
Miesiące są zaokrąglone w górę. Każdy rozpoczęty nowy miesiąc liczony jest, jako jeden cały miesiąc. 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
Wykorzystaj tabelę znajdującą się powyżej w celu określenia wysokości poduszki finansowej odpowiadającej Twoim potrzebom.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 xml:space="preserve">
Miesiące są zaokrąglone w górę. Każdy rozpoczęty nowy miesiąc liczony jest, jako jeden cały miesiąc. </t>
        </r>
      </text>
    </comment>
  </commentList>
</comments>
</file>

<file path=xl/sharedStrings.xml><?xml version="1.0" encoding="utf-8"?>
<sst xmlns="http://schemas.openxmlformats.org/spreadsheetml/2006/main" count="57" uniqueCount="30">
  <si>
    <t>Szkoła Finansów</t>
  </si>
  <si>
    <t>3 miesiące</t>
  </si>
  <si>
    <t>6 miesięcy</t>
  </si>
  <si>
    <t>12 miesięcy</t>
  </si>
  <si>
    <t>Kwota</t>
  </si>
  <si>
    <t>9 miesięcy</t>
  </si>
  <si>
    <t>15 miesięcy</t>
  </si>
  <si>
    <t>18 miesięcy</t>
  </si>
  <si>
    <t>21 miesięcy</t>
  </si>
  <si>
    <t>27 miesięcy</t>
  </si>
  <si>
    <t>30 miesięcy</t>
  </si>
  <si>
    <t>36 miesięcy</t>
  </si>
  <si>
    <t>Orientacyjna liczba miesięcy potrzebnych na zbudowanie poduszki finansowej</t>
  </si>
  <si>
    <t>Przykładowe dane. Nie sugeruj się nimi.</t>
  </si>
  <si>
    <t>Wymagana wysokość poduszki finansowej</t>
  </si>
  <si>
    <t>Orientacyjna liczba miesięcy, na które ma wystarczyć poduszka finansowa</t>
  </si>
  <si>
    <t>Kwota, jaką możesz przeznaczać co miesiąc na budowę poduszki finansowej</t>
  </si>
  <si>
    <t>I. Symulator budowy poduszki finansowej</t>
  </si>
  <si>
    <t>II. Twoje postępy w budowie własnej poduszki finansowej</t>
  </si>
  <si>
    <t>Sytuacja finansowa</t>
  </si>
  <si>
    <t>24 miesiące</t>
  </si>
  <si>
    <t>33 miesiące</t>
  </si>
  <si>
    <t>Kwota, jaką do tej pory udało Ci się przeznaczyć na poduszkę finansową</t>
  </si>
  <si>
    <t>Kwota, jakiej Ci jeszcze brakuje do zbudowania poduszki finansowej</t>
  </si>
  <si>
    <t>Kwota, jaką możesz aktualnie przeznaczać co miesiąc na budowę poduszki finansowej</t>
  </si>
  <si>
    <t>Liczba miesięcy, których jeszcze potrzebujesz, aby zbudować poduszkę finansową</t>
  </si>
  <si>
    <t>NOTATNIK</t>
  </si>
  <si>
    <t>Wysokość Twoich średnich miesięcznych wydatków</t>
  </si>
  <si>
    <t>Wysokość poduszki finansowej, którą chcesz zbudować</t>
  </si>
  <si>
    <t>W tym arkuszu uzupełnij dane i dokonaj obliczeń.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</si>
</sst>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szkolafinansow.pl/poduszka-finansowa-zapewnic-bezpieczenstwo-finansow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30</xdr:row>
      <xdr:rowOff>45720</xdr:rowOff>
    </xdr:from>
    <xdr:ext cx="7399020" cy="1325880"/>
    <xdr:sp macro="" textlink="">
      <xdr:nvSpPr>
        <xdr:cNvPr id="2" name="pole tekstowe 1">
          <a:hlinkClick xmlns:r="http://schemas.openxmlformats.org/officeDocument/2006/relationships" r:id="rId1" tooltip="Kliknij, aby przejść do artykułu."/>
          <a:extLst>
            <a:ext uri="{FF2B5EF4-FFF2-40B4-BE49-F238E27FC236}">
              <a16:creationId xmlns:a16="http://schemas.microsoft.com/office/drawing/2014/main" id="{0DB614DB-A9E4-4D7C-8ED8-C1133982C9BB}"/>
            </a:ext>
          </a:extLst>
        </xdr:cNvPr>
        <xdr:cNvSpPr txBox="1"/>
      </xdr:nvSpPr>
      <xdr:spPr>
        <a:xfrm>
          <a:off x="152400" y="5928360"/>
          <a:ext cx="7399020" cy="132588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/>
            <a:t>Właśnie jesteś</a:t>
          </a:r>
          <a:r>
            <a:rPr lang="pl-PL" sz="1100" baseline="0"/>
            <a:t> w miejscu, w którym możesz, obliczysz wysokość poduszki finansowej dostosowanej do własnych potrzeb. Dzięki temu będziesz wiedzieć, jaka kwota zapewni Ci bezpieczeństwo finansowe w przypadku utraty stałego źródła dochodu.</a:t>
          </a:r>
        </a:p>
        <a:p>
          <a:endParaRPr lang="pl-PL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/>
            <a:t>Wszystkich niezbędnych rzeczy na temat poduszki finansowej, dowiesz się z artykułu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pl-PL" sz="1100" baseline="0"/>
            <a:t>Poduszka finansowa – jak zapewnić sobie bezpieczeństwo finansowe + kalkulator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</a:t>
          </a:r>
          <a:r>
            <a:rPr lang="pl-PL" sz="1100" baseline="0"/>
            <a:t> na stronie internetowej: szkolafinansow.pl</a:t>
          </a:r>
        </a:p>
        <a:p>
          <a:endParaRPr lang="pl-PL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dzieła, oblicz wysokość poduszki finansowej, jaka zapewni Ci bezpieczeństwo finansowe :)</a:t>
          </a:r>
          <a:endParaRPr lang="pl-PL" b="1" i="0">
            <a:solidFill>
              <a:sysClr val="windowText" lastClr="000000"/>
            </a:solidFill>
            <a:effectLst/>
          </a:endParaRPr>
        </a:p>
        <a:p>
          <a:endParaRPr lang="pl-PL" sz="1100" baseline="0"/>
        </a:p>
      </xdr:txBody>
    </xdr:sp>
    <xdr:clientData/>
  </xdr:oneCellAnchor>
  <xdr:oneCellAnchor>
    <xdr:from>
      <xdr:col>1</xdr:col>
      <xdr:colOff>7620</xdr:colOff>
      <xdr:row>38</xdr:row>
      <xdr:rowOff>114300</xdr:rowOff>
    </xdr:from>
    <xdr:ext cx="7391400" cy="289560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C49D99B-0853-4122-B047-D8B368C1AF66}"/>
            </a:ext>
          </a:extLst>
        </xdr:cNvPr>
        <xdr:cNvSpPr txBox="1"/>
      </xdr:nvSpPr>
      <xdr:spPr>
        <a:xfrm>
          <a:off x="160020" y="7459980"/>
          <a:ext cx="7391400" cy="28956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l-PL" sz="1100" b="1" u="none"/>
            <a:t>Krótka instrukcja,</a:t>
          </a:r>
          <a:r>
            <a:rPr lang="pl-PL" sz="1100" b="1" u="none" baseline="0"/>
            <a:t> jak obliczyć wysokość poduszki finansowej</a:t>
          </a:r>
        </a:p>
        <a:p>
          <a:pPr algn="l"/>
          <a:endParaRPr lang="pl-PL" sz="1100" b="0" u="none" baseline="0"/>
        </a:p>
        <a:p>
          <a:pPr algn="l"/>
          <a:r>
            <a:rPr lang="pl-PL" sz="1100" b="0" u="none" baseline="0"/>
            <a:t>Arkusz składa się z dwóch części. Pierwsza część arkusza to symulator budowy poduszki finansowej. W tej części obliczysz wysokość poduszki finansowej odpowiadającej Twoim potrzebom oraz sprawdzisz, ile czasu zajmie Ci jej zbudowanie. Z kolei druga część służy mierzeniu Twoich postępów w budowie własnej poduszki finansowej. </a:t>
          </a:r>
          <a:r>
            <a:rPr lang="pl-PL" sz="1100" b="1" u="none" baseline="0"/>
            <a:t>Aby dokonać stosownych obliczeń, wypełnił wyłącznie żółte pola w arkuszu.</a:t>
          </a:r>
        </a:p>
        <a:p>
          <a:pPr algn="l"/>
          <a:endParaRPr lang="pl-PL" sz="1100" b="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arkuszu, w którym właśnie jesteś, znajduje się przykładowo obliczona wysokość poduszki finansowej. Nie przywiązuj dużej wagi do kwot wpisanych w tabelach. Są to losowe kwoty, które mają za zadanie jedynie zilustrować, jak poprawnie uzupełniać tabele i dokonywać obliczeń.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Wysokość własnej poduszki finansowej, która zapewni Ci bezpieczeństwo finansowe oblicz w arkuszu o nazwie: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pl-PL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Poduszk_finansowa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</a:t>
          </a:r>
          <a:r>
            <a:rPr lang="pl-PL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i="1" baseline="0"/>
        </a:p>
        <a:p>
          <a:pPr algn="l"/>
          <a:r>
            <a:rPr lang="pl-PL" sz="1100" b="1" i="0" baseline="0">
              <a:solidFill>
                <a:sysClr val="windowText" lastClr="000000"/>
              </a:solidFill>
            </a:rPr>
            <a:t>To wszystko! Tyle wystarczy, aby wiedzieć jaką wysokość powinna mieć Twoja poduszka finansowa :)</a:t>
          </a:r>
        </a:p>
        <a:p>
          <a:endParaRPr lang="pl-PL" sz="1100" b="1" i="0" baseline="0">
            <a:solidFill>
              <a:sysClr val="windowText" lastClr="000000"/>
            </a:solidFill>
          </a:endParaRPr>
        </a:p>
        <a:p>
          <a:endParaRPr lang="pl-PL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zkolafinansow.p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zkolafinansow.pl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showGridLines="0" tabSelected="1" workbookViewId="0"/>
  </sheetViews>
  <sheetFormatPr defaultColWidth="0" defaultRowHeight="14.4" zeroHeight="1" x14ac:dyDescent="0.3"/>
  <cols>
    <col min="1" max="1" width="2.21875" style="2" customWidth="1"/>
    <col min="2" max="2" width="38.21875" style="2" customWidth="1"/>
    <col min="3" max="3" width="32.21875" style="2" customWidth="1"/>
    <col min="4" max="4" width="37.33203125" style="2" customWidth="1"/>
    <col min="5" max="5" width="2.21875" style="2" customWidth="1"/>
    <col min="6" max="6" width="9.5546875" style="2" hidden="1" customWidth="1"/>
    <col min="7" max="16384" width="8.88671875" style="2" hidden="1"/>
  </cols>
  <sheetData>
    <row r="1" spans="2:5" x14ac:dyDescent="0.3">
      <c r="B1" s="1" t="s">
        <v>0</v>
      </c>
      <c r="C1" s="25" t="s">
        <v>13</v>
      </c>
      <c r="D1" s="25"/>
      <c r="E1" s="25"/>
    </row>
    <row r="2" spans="2:5" x14ac:dyDescent="0.3"/>
    <row r="3" spans="2:5" ht="15.6" x14ac:dyDescent="0.3">
      <c r="B3" s="15" t="s">
        <v>17</v>
      </c>
    </row>
    <row r="4" spans="2:5" ht="7.2" customHeight="1" x14ac:dyDescent="0.3">
      <c r="B4" s="15"/>
    </row>
    <row r="5" spans="2:5" x14ac:dyDescent="0.3">
      <c r="B5" s="4" t="s">
        <v>19</v>
      </c>
      <c r="C5" s="3" t="s">
        <v>4</v>
      </c>
    </row>
    <row r="6" spans="2:5" ht="28.8" x14ac:dyDescent="0.3">
      <c r="B6" s="13" t="s">
        <v>27</v>
      </c>
      <c r="C6" s="5">
        <v>2200</v>
      </c>
    </row>
    <row r="7" spans="2:5" ht="28.8" x14ac:dyDescent="0.3">
      <c r="B7" s="13" t="s">
        <v>16</v>
      </c>
      <c r="C7" s="5">
        <v>550</v>
      </c>
    </row>
    <row r="8" spans="2:5" x14ac:dyDescent="0.3">
      <c r="B8" s="6"/>
      <c r="C8" s="7"/>
    </row>
    <row r="9" spans="2:5" ht="28.8" x14ac:dyDescent="0.3">
      <c r="B9" s="4" t="s">
        <v>15</v>
      </c>
      <c r="C9" s="3" t="s">
        <v>14</v>
      </c>
      <c r="D9" s="3" t="s">
        <v>12</v>
      </c>
    </row>
    <row r="10" spans="2:5" x14ac:dyDescent="0.3">
      <c r="B10" s="11" t="s">
        <v>1</v>
      </c>
      <c r="C10" s="8">
        <f>IFERROR(IF(3*$C$6&gt;=0,3*$C$6,"Błąd"),"Błąd")</f>
        <v>6600</v>
      </c>
      <c r="D10" s="10" t="str">
        <f t="shared" ref="D10:D21" si="0">IFERROR(IF(ROUNDUP(C10/$C$7,0)&lt;0,"Błąd",IF(ROUNDUP(C10/$C$7,0)=1,ROUNDUP(C10/$C$7,0)&amp;" "&amp;"miesiąc",IF(AND(ROUNDUP(C10/$C$7,0)&lt;&gt;1,VALUE(RIGHT(ROUNDUP(C10/$C$7,0),2))&lt;&gt;12,VALUE(RIGHT(ROUNDUP(C10/$C$7,0),2))&lt;&gt;13,VALUE(RIGHT(ROUNDUP(C10/$C$7,0),2))&lt;&gt;14,VALUE(RIGHT(ROUNDUP(C10/$C$7,0),1))&gt;1,VALUE(RIGHT(ROUNDUP(C10/$C$7,0),1))&lt;5),ROUNDUP(C10/$C$7,0)&amp;" "&amp;"miesiące",ROUNDUP(C10/$C$7,0)&amp;" "&amp;"miesięcy"))),"Zwiększ zarobki lub zmniejsz wydatki")</f>
        <v>12 miesięcy</v>
      </c>
    </row>
    <row r="11" spans="2:5" x14ac:dyDescent="0.3">
      <c r="B11" s="11" t="s">
        <v>2</v>
      </c>
      <c r="C11" s="8">
        <f>IFERROR(IF(6*$C$6&gt;=0,6*$C$6,"Błąd"),"Błąd")</f>
        <v>13200</v>
      </c>
      <c r="D11" s="10" t="str">
        <f t="shared" si="0"/>
        <v>24 miesiące</v>
      </c>
    </row>
    <row r="12" spans="2:5" x14ac:dyDescent="0.3">
      <c r="B12" s="11" t="s">
        <v>5</v>
      </c>
      <c r="C12" s="8">
        <f>IFERROR(IF(9*$C$6&gt;=0,9*$C$6,"Błąd"),"Błąd")</f>
        <v>19800</v>
      </c>
      <c r="D12" s="10" t="str">
        <f t="shared" si="0"/>
        <v>36 miesięcy</v>
      </c>
    </row>
    <row r="13" spans="2:5" x14ac:dyDescent="0.3">
      <c r="B13" s="11" t="s">
        <v>3</v>
      </c>
      <c r="C13" s="8">
        <f>IFERROR(IF(12*$C$6&gt;=0,12*$C$6,"Błąd"),"Błąd")</f>
        <v>26400</v>
      </c>
      <c r="D13" s="10" t="str">
        <f t="shared" si="0"/>
        <v>48 miesięcy</v>
      </c>
    </row>
    <row r="14" spans="2:5" x14ac:dyDescent="0.3">
      <c r="B14" s="11" t="s">
        <v>6</v>
      </c>
      <c r="C14" s="8">
        <f>IFERROR(IF(15*$C$6&gt;=0,15*$C$6,"Błąd"),"Błąd")</f>
        <v>33000</v>
      </c>
      <c r="D14" s="10" t="str">
        <f t="shared" si="0"/>
        <v>60 miesięcy</v>
      </c>
    </row>
    <row r="15" spans="2:5" x14ac:dyDescent="0.3">
      <c r="B15" s="11" t="s">
        <v>7</v>
      </c>
      <c r="C15" s="8">
        <f>IFERROR(IF(18*$C$6&gt;=0,18*$C$6,"Błąd"),"Błąd")</f>
        <v>39600</v>
      </c>
      <c r="D15" s="10" t="str">
        <f t="shared" si="0"/>
        <v>72 miesiące</v>
      </c>
    </row>
    <row r="16" spans="2:5" x14ac:dyDescent="0.3">
      <c r="B16" s="11" t="s">
        <v>8</v>
      </c>
      <c r="C16" s="8">
        <f>IFERROR(IF(21*$C$6&gt;=0,21*$C$6,"Błąd"),"Błąd")</f>
        <v>46200</v>
      </c>
      <c r="D16" s="10" t="str">
        <f t="shared" si="0"/>
        <v>84 miesiące</v>
      </c>
    </row>
    <row r="17" spans="2:4" x14ac:dyDescent="0.3">
      <c r="B17" s="12" t="s">
        <v>20</v>
      </c>
      <c r="C17" s="8">
        <f>IFERROR(IF(24*$C$6&gt;=0,24*$C$6,"Błąd"),"Błąd")</f>
        <v>52800</v>
      </c>
      <c r="D17" s="10" t="str">
        <f t="shared" si="0"/>
        <v>96 miesięcy</v>
      </c>
    </row>
    <row r="18" spans="2:4" x14ac:dyDescent="0.3">
      <c r="B18" s="12" t="s">
        <v>9</v>
      </c>
      <c r="C18" s="8">
        <f>IFERROR(IF(27*$C$6&gt;=0,27*$C$6,"Błąd"),"Błąd")</f>
        <v>59400</v>
      </c>
      <c r="D18" s="10" t="str">
        <f t="shared" si="0"/>
        <v>108 miesięcy</v>
      </c>
    </row>
    <row r="19" spans="2:4" x14ac:dyDescent="0.3">
      <c r="B19" s="12" t="s">
        <v>10</v>
      </c>
      <c r="C19" s="8">
        <f>IFERROR(IF(30*$C$6&gt;=0,30*$C$6,"Błąd"),"Błąd")</f>
        <v>66000</v>
      </c>
      <c r="D19" s="10" t="str">
        <f t="shared" si="0"/>
        <v>120 miesięcy</v>
      </c>
    </row>
    <row r="20" spans="2:4" x14ac:dyDescent="0.3">
      <c r="B20" s="12" t="s">
        <v>21</v>
      </c>
      <c r="C20" s="8">
        <f>IFERROR(IF(33*$C$6&gt;=0,33*$C$6,"Błąd"),"Błąd")</f>
        <v>72600</v>
      </c>
      <c r="D20" s="10" t="str">
        <f t="shared" si="0"/>
        <v>132 miesiące</v>
      </c>
    </row>
    <row r="21" spans="2:4" x14ac:dyDescent="0.3">
      <c r="B21" s="12" t="s">
        <v>11</v>
      </c>
      <c r="C21" s="9">
        <f>IFERROR(IF(36*$C$6&gt;=0,36*$C$6,"Błąd"),"Błąd")</f>
        <v>79200</v>
      </c>
      <c r="D21" s="14" t="str">
        <f t="shared" si="0"/>
        <v>144 miesiące</v>
      </c>
    </row>
    <row r="22" spans="2:4" x14ac:dyDescent="0.3"/>
    <row r="23" spans="2:4" ht="15.6" x14ac:dyDescent="0.3">
      <c r="B23" s="15" t="s">
        <v>18</v>
      </c>
    </row>
    <row r="24" spans="2:4" ht="7.2" customHeight="1" x14ac:dyDescent="0.3">
      <c r="B24" s="15"/>
    </row>
    <row r="25" spans="2:4" x14ac:dyDescent="0.3">
      <c r="B25" s="26" t="s">
        <v>28</v>
      </c>
      <c r="C25" s="27"/>
      <c r="D25" s="5">
        <v>13200</v>
      </c>
    </row>
    <row r="26" spans="2:4" x14ac:dyDescent="0.3">
      <c r="B26" s="26" t="s">
        <v>22</v>
      </c>
      <c r="C26" s="27"/>
      <c r="D26" s="5">
        <v>11000</v>
      </c>
    </row>
    <row r="27" spans="2:4" x14ac:dyDescent="0.3">
      <c r="B27" s="26" t="s">
        <v>23</v>
      </c>
      <c r="C27" s="27"/>
      <c r="D27" s="8">
        <f>D25-D26</f>
        <v>2200</v>
      </c>
    </row>
    <row r="28" spans="2:4" x14ac:dyDescent="0.3">
      <c r="B28" s="26" t="s">
        <v>24</v>
      </c>
      <c r="C28" s="27"/>
      <c r="D28" s="5">
        <v>550</v>
      </c>
    </row>
    <row r="29" spans="2:4" x14ac:dyDescent="0.3">
      <c r="B29" s="26" t="s">
        <v>25</v>
      </c>
      <c r="C29" s="27"/>
      <c r="D29" s="9" t="str">
        <f>IFERROR(IF(ROUNDUP(D27/D28,0)&lt;0,"Błąd",IF(ROUNDUP(D27/D28,0)=1,ROUNDUP(D27/D28,0)&amp;" "&amp;"miesiąc",IF(AND(ROUNDUP(D27/D28,0)&lt;&gt;1,VALUE(RIGHT(ROUNDUP(D27/D28,0),2))&lt;&gt;12,VALUE(RIGHT(ROUNDUP(D27/D28,0),2))&lt;&gt;13,VALUE(RIGHT(ROUNDUP(D27/D28,0),2))&lt;&gt;14,VALUE(RIGHT(ROUNDUP(D27/D28,0),1))&gt;1,VALUE(RIGHT(ROUNDUP(D27/D28,0),1))&lt;5),ROUNDUP(D27/D28,0)&amp;" "&amp;"miesiące",ROUNDUP(D27/D28,0)&amp;" "&amp;"miesięcy"))),"Zwiększ zarobki lub zmniejsz wydatki")</f>
        <v>4 miesiące</v>
      </c>
    </row>
    <row r="30" spans="2:4" x14ac:dyDescent="0.3"/>
    <row r="31" spans="2:4" x14ac:dyDescent="0.3"/>
    <row r="32" spans="2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hidden="1" x14ac:dyDescent="0.3"/>
    <row r="58" hidden="1" x14ac:dyDescent="0.3"/>
  </sheetData>
  <mergeCells count="6">
    <mergeCell ref="C1:E1"/>
    <mergeCell ref="B28:C28"/>
    <mergeCell ref="B29:C29"/>
    <mergeCell ref="B25:C25"/>
    <mergeCell ref="B26:C26"/>
    <mergeCell ref="B27:C27"/>
  </mergeCells>
  <hyperlinks>
    <hyperlink ref="B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47"/>
  <sheetViews>
    <sheetView showGridLines="0" workbookViewId="0"/>
  </sheetViews>
  <sheetFormatPr defaultColWidth="0" defaultRowHeight="14.4" zeroHeight="1" x14ac:dyDescent="0.3"/>
  <cols>
    <col min="1" max="1" width="2.21875" style="2" customWidth="1"/>
    <col min="2" max="2" width="38.21875" style="2" customWidth="1"/>
    <col min="3" max="3" width="32.21875" style="2" customWidth="1"/>
    <col min="4" max="4" width="37.33203125" style="2" customWidth="1"/>
    <col min="5" max="5" width="2.21875" style="2" customWidth="1"/>
    <col min="6" max="6" width="9.5546875" style="2" hidden="1" customWidth="1"/>
    <col min="7" max="16384" width="8.88671875" style="2" hidden="1"/>
  </cols>
  <sheetData>
    <row r="1" spans="2:5" x14ac:dyDescent="0.3">
      <c r="B1" s="1" t="s">
        <v>0</v>
      </c>
      <c r="C1" s="25" t="s">
        <v>29</v>
      </c>
      <c r="D1" s="25"/>
      <c r="E1" s="25"/>
    </row>
    <row r="2" spans="2:5" x14ac:dyDescent="0.3"/>
    <row r="3" spans="2:5" ht="15.6" x14ac:dyDescent="0.3">
      <c r="B3" s="15" t="s">
        <v>17</v>
      </c>
    </row>
    <row r="4" spans="2:5" ht="7.2" customHeight="1" x14ac:dyDescent="0.3">
      <c r="B4" s="15"/>
    </row>
    <row r="5" spans="2:5" x14ac:dyDescent="0.3">
      <c r="B5" s="4" t="s">
        <v>19</v>
      </c>
      <c r="C5" s="3" t="s">
        <v>4</v>
      </c>
    </row>
    <row r="6" spans="2:5" ht="28.8" x14ac:dyDescent="0.3">
      <c r="B6" s="13" t="s">
        <v>27</v>
      </c>
      <c r="C6" s="5"/>
    </row>
    <row r="7" spans="2:5" ht="28.8" x14ac:dyDescent="0.3">
      <c r="B7" s="13" t="s">
        <v>16</v>
      </c>
      <c r="C7" s="5"/>
    </row>
    <row r="8" spans="2:5" x14ac:dyDescent="0.3">
      <c r="B8" s="6"/>
      <c r="C8" s="7"/>
    </row>
    <row r="9" spans="2:5" ht="28.8" x14ac:dyDescent="0.3">
      <c r="B9" s="4" t="s">
        <v>15</v>
      </c>
      <c r="C9" s="3" t="s">
        <v>14</v>
      </c>
      <c r="D9" s="3" t="s">
        <v>12</v>
      </c>
    </row>
    <row r="10" spans="2:5" x14ac:dyDescent="0.3">
      <c r="B10" s="11" t="s">
        <v>1</v>
      </c>
      <c r="C10" s="8">
        <f>IFERROR(IF(3*$C$6&gt;=0,3*$C$6,"Błąd"),"Błąd")</f>
        <v>0</v>
      </c>
      <c r="D10" s="10" t="str">
        <f t="shared" ref="D10:D21" si="0">IFERROR(IF(ROUNDUP(C10/$C$7,0)&lt;0,"Błąd",IF(ROUNDUP(C10/$C$7,0)=1,ROUNDUP(C10/$C$7,0)&amp;" "&amp;"miesiąc",IF(AND(ROUNDUP(C10/$C$7,0)&lt;&gt;1,VALUE(RIGHT(ROUNDUP(C10/$C$7,0),2))&lt;&gt;12,VALUE(RIGHT(ROUNDUP(C10/$C$7,0),2))&lt;&gt;13,VALUE(RIGHT(ROUNDUP(C10/$C$7,0),2))&lt;&gt;14,VALUE(RIGHT(ROUNDUP(C10/$C$7,0),1))&gt;1,VALUE(RIGHT(ROUNDUP(C10/$C$7,0),1))&lt;5),ROUNDUP(C10/$C$7,0)&amp;" "&amp;"miesiące",ROUNDUP(C10/$C$7,0)&amp;" "&amp;"miesięcy"))),"Zwiększ zarobki lub zmniejsz wydatki")</f>
        <v>Zwiększ zarobki lub zmniejsz wydatki</v>
      </c>
    </row>
    <row r="11" spans="2:5" x14ac:dyDescent="0.3">
      <c r="B11" s="11" t="s">
        <v>2</v>
      </c>
      <c r="C11" s="8">
        <f>IFERROR(IF(6*$C$6&gt;=0,6*$C$6,"Błąd"),"Błąd")</f>
        <v>0</v>
      </c>
      <c r="D11" s="10" t="str">
        <f t="shared" si="0"/>
        <v>Zwiększ zarobki lub zmniejsz wydatki</v>
      </c>
    </row>
    <row r="12" spans="2:5" x14ac:dyDescent="0.3">
      <c r="B12" s="11" t="s">
        <v>5</v>
      </c>
      <c r="C12" s="8">
        <f>IFERROR(IF(9*$C$6&gt;=0,9*$C$6,"Błąd"),"Błąd")</f>
        <v>0</v>
      </c>
      <c r="D12" s="10" t="str">
        <f t="shared" si="0"/>
        <v>Zwiększ zarobki lub zmniejsz wydatki</v>
      </c>
    </row>
    <row r="13" spans="2:5" x14ac:dyDescent="0.3">
      <c r="B13" s="11" t="s">
        <v>3</v>
      </c>
      <c r="C13" s="8">
        <f>IFERROR(IF(12*$C$6&gt;=0,12*$C$6,"Błąd"),"Błąd")</f>
        <v>0</v>
      </c>
      <c r="D13" s="10" t="str">
        <f t="shared" si="0"/>
        <v>Zwiększ zarobki lub zmniejsz wydatki</v>
      </c>
    </row>
    <row r="14" spans="2:5" x14ac:dyDescent="0.3">
      <c r="B14" s="11" t="s">
        <v>6</v>
      </c>
      <c r="C14" s="8">
        <f>IFERROR(IF(15*$C$6&gt;=0,15*$C$6,"Błąd"),"Błąd")</f>
        <v>0</v>
      </c>
      <c r="D14" s="10" t="str">
        <f t="shared" si="0"/>
        <v>Zwiększ zarobki lub zmniejsz wydatki</v>
      </c>
    </row>
    <row r="15" spans="2:5" x14ac:dyDescent="0.3">
      <c r="B15" s="11" t="s">
        <v>7</v>
      </c>
      <c r="C15" s="8">
        <f>IFERROR(IF(18*$C$6&gt;=0,18*$C$6,"Błąd"),"Błąd")</f>
        <v>0</v>
      </c>
      <c r="D15" s="10" t="str">
        <f t="shared" si="0"/>
        <v>Zwiększ zarobki lub zmniejsz wydatki</v>
      </c>
    </row>
    <row r="16" spans="2:5" x14ac:dyDescent="0.3">
      <c r="B16" s="11" t="s">
        <v>8</v>
      </c>
      <c r="C16" s="8">
        <f>IFERROR(IF(21*$C$6&gt;=0,21*$C$6,"Błąd"),"Błąd")</f>
        <v>0</v>
      </c>
      <c r="D16" s="10" t="str">
        <f t="shared" si="0"/>
        <v>Zwiększ zarobki lub zmniejsz wydatki</v>
      </c>
    </row>
    <row r="17" spans="2:4" x14ac:dyDescent="0.3">
      <c r="B17" s="12" t="s">
        <v>20</v>
      </c>
      <c r="C17" s="8">
        <f>IFERROR(IF(24*$C$6&gt;=0,24*$C$6,"Błąd"),"Błąd")</f>
        <v>0</v>
      </c>
      <c r="D17" s="10" t="str">
        <f t="shared" si="0"/>
        <v>Zwiększ zarobki lub zmniejsz wydatki</v>
      </c>
    </row>
    <row r="18" spans="2:4" x14ac:dyDescent="0.3">
      <c r="B18" s="12" t="s">
        <v>9</v>
      </c>
      <c r="C18" s="8">
        <f>IFERROR(IF(27*$C$6&gt;=0,27*$C$6,"Błąd"),"Błąd")</f>
        <v>0</v>
      </c>
      <c r="D18" s="10" t="str">
        <f t="shared" si="0"/>
        <v>Zwiększ zarobki lub zmniejsz wydatki</v>
      </c>
    </row>
    <row r="19" spans="2:4" x14ac:dyDescent="0.3">
      <c r="B19" s="12" t="s">
        <v>10</v>
      </c>
      <c r="C19" s="8">
        <f>IFERROR(IF(30*$C$6&gt;=0,30*$C$6,"Błąd"),"Błąd")</f>
        <v>0</v>
      </c>
      <c r="D19" s="10" t="str">
        <f t="shared" si="0"/>
        <v>Zwiększ zarobki lub zmniejsz wydatki</v>
      </c>
    </row>
    <row r="20" spans="2:4" x14ac:dyDescent="0.3">
      <c r="B20" s="12" t="s">
        <v>21</v>
      </c>
      <c r="C20" s="8">
        <f>IFERROR(IF(33*$C$6&gt;=0,33*$C$6,"Błąd"),"Błąd")</f>
        <v>0</v>
      </c>
      <c r="D20" s="10" t="str">
        <f t="shared" si="0"/>
        <v>Zwiększ zarobki lub zmniejsz wydatki</v>
      </c>
    </row>
    <row r="21" spans="2:4" x14ac:dyDescent="0.3">
      <c r="B21" s="12" t="s">
        <v>11</v>
      </c>
      <c r="C21" s="9">
        <f>IFERROR(IF(36*$C$6&gt;=0,36*$C$6,"Błąd"),"Błąd")</f>
        <v>0</v>
      </c>
      <c r="D21" s="14" t="str">
        <f t="shared" si="0"/>
        <v>Zwiększ zarobki lub zmniejsz wydatki</v>
      </c>
    </row>
    <row r="22" spans="2:4" x14ac:dyDescent="0.3"/>
    <row r="23" spans="2:4" ht="15.6" x14ac:dyDescent="0.3">
      <c r="B23" s="15" t="s">
        <v>18</v>
      </c>
    </row>
    <row r="24" spans="2:4" ht="7.2" customHeight="1" x14ac:dyDescent="0.3">
      <c r="B24" s="15"/>
    </row>
    <row r="25" spans="2:4" ht="14.4" customHeight="1" x14ac:dyDescent="0.3">
      <c r="B25" s="26" t="s">
        <v>28</v>
      </c>
      <c r="C25" s="27"/>
      <c r="D25" s="5"/>
    </row>
    <row r="26" spans="2:4" x14ac:dyDescent="0.3">
      <c r="B26" s="26" t="s">
        <v>22</v>
      </c>
      <c r="C26" s="27"/>
      <c r="D26" s="5"/>
    </row>
    <row r="27" spans="2:4" x14ac:dyDescent="0.3">
      <c r="B27" s="26" t="s">
        <v>23</v>
      </c>
      <c r="C27" s="27"/>
      <c r="D27" s="8">
        <f>D25-D26</f>
        <v>0</v>
      </c>
    </row>
    <row r="28" spans="2:4" x14ac:dyDescent="0.3">
      <c r="B28" s="26" t="s">
        <v>24</v>
      </c>
      <c r="C28" s="27"/>
      <c r="D28" s="5"/>
    </row>
    <row r="29" spans="2:4" x14ac:dyDescent="0.3">
      <c r="B29" s="26" t="s">
        <v>25</v>
      </c>
      <c r="C29" s="27"/>
      <c r="D29" s="9" t="str">
        <f>IFERROR(IF(ROUNDUP(D27/D28,0)&lt;0,"Błąd",IF(ROUNDUP(D27/D28,0)=1,ROUNDUP(D27/D28,0)&amp;" "&amp;"miesiąc",IF(AND(ROUNDUP(D27/D28,0)&lt;&gt;1,VALUE(RIGHT(ROUNDUP(D27/D28,0),2))&lt;&gt;12,VALUE(RIGHT(ROUNDUP(D27/D28,0),2))&lt;&gt;13,VALUE(RIGHT(ROUNDUP(D27/D28,0),2))&lt;&gt;14,VALUE(RIGHT(ROUNDUP(D27/D28,0),1))&gt;1,VALUE(RIGHT(ROUNDUP(D27/D28,0),1))&lt;5),ROUNDUP(D27/D28,0)&amp;" "&amp;"miesiące",ROUNDUP(D27/D28,0)&amp;" "&amp;"miesięcy"))),"Zwiększ zarobki lub zmniejsz wydatki")</f>
        <v>Zwiększ zarobki lub zmniejsz wydatki</v>
      </c>
    </row>
    <row r="30" spans="2:4" x14ac:dyDescent="0.3"/>
    <row r="31" spans="2:4" x14ac:dyDescent="0.3"/>
    <row r="32" spans="2:4" x14ac:dyDescent="0.3">
      <c r="B32" s="28" t="s">
        <v>26</v>
      </c>
      <c r="C32" s="29"/>
      <c r="D32" s="30"/>
    </row>
    <row r="33" spans="2:4" x14ac:dyDescent="0.3">
      <c r="B33" s="16"/>
      <c r="C33" s="17"/>
      <c r="D33" s="18"/>
    </row>
    <row r="34" spans="2:4" x14ac:dyDescent="0.3">
      <c r="B34" s="19"/>
      <c r="C34" s="20"/>
      <c r="D34" s="21"/>
    </row>
    <row r="35" spans="2:4" x14ac:dyDescent="0.3">
      <c r="B35" s="19"/>
      <c r="C35" s="20"/>
      <c r="D35" s="21"/>
    </row>
    <row r="36" spans="2:4" x14ac:dyDescent="0.3">
      <c r="B36" s="19"/>
      <c r="C36" s="20"/>
      <c r="D36" s="21"/>
    </row>
    <row r="37" spans="2:4" x14ac:dyDescent="0.3">
      <c r="B37" s="19"/>
      <c r="C37" s="20"/>
      <c r="D37" s="21"/>
    </row>
    <row r="38" spans="2:4" x14ac:dyDescent="0.3">
      <c r="B38" s="19"/>
      <c r="C38" s="20"/>
      <c r="D38" s="21"/>
    </row>
    <row r="39" spans="2:4" x14ac:dyDescent="0.3">
      <c r="B39" s="19"/>
      <c r="C39" s="20"/>
      <c r="D39" s="21"/>
    </row>
    <row r="40" spans="2:4" x14ac:dyDescent="0.3">
      <c r="B40" s="19"/>
      <c r="C40" s="20"/>
      <c r="D40" s="21"/>
    </row>
    <row r="41" spans="2:4" x14ac:dyDescent="0.3">
      <c r="B41" s="19"/>
      <c r="C41" s="20"/>
      <c r="D41" s="21"/>
    </row>
    <row r="42" spans="2:4" x14ac:dyDescent="0.3">
      <c r="B42" s="19"/>
      <c r="C42" s="20"/>
      <c r="D42" s="21"/>
    </row>
    <row r="43" spans="2:4" x14ac:dyDescent="0.3">
      <c r="B43" s="19"/>
      <c r="C43" s="20"/>
      <c r="D43" s="21"/>
    </row>
    <row r="44" spans="2:4" x14ac:dyDescent="0.3">
      <c r="B44" s="22"/>
      <c r="C44" s="23"/>
      <c r="D44" s="24"/>
    </row>
    <row r="45" spans="2:4" x14ac:dyDescent="0.3"/>
    <row r="46" spans="2:4" x14ac:dyDescent="0.3"/>
    <row r="47" spans="2:4" x14ac:dyDescent="0.3"/>
  </sheetData>
  <mergeCells count="7">
    <mergeCell ref="C1:E1"/>
    <mergeCell ref="B32:D32"/>
    <mergeCell ref="B25:C25"/>
    <mergeCell ref="B26:C26"/>
    <mergeCell ref="B27:C27"/>
    <mergeCell ref="B28:C28"/>
    <mergeCell ref="B29:C29"/>
  </mergeCells>
  <hyperlinks>
    <hyperlink ref="B1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Przykład</vt:lpstr>
      <vt:lpstr>Poduszka_finansowa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Poduszka finansowa</dc:title>
  <dc:creator/>
  <cp:lastModifiedBy/>
  <dcterms:created xsi:type="dcterms:W3CDTF">2015-06-05T18:19:34Z</dcterms:created>
  <dcterms:modified xsi:type="dcterms:W3CDTF">2017-09-15T16:31:58Z</dcterms:modified>
</cp:coreProperties>
</file>